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E75" i="1"/>
  <c r="D75" i="1"/>
  <c r="C75" i="1"/>
  <c r="B75" i="1"/>
  <c r="G74" i="1"/>
  <c r="G73" i="1"/>
  <c r="C73" i="1"/>
  <c r="G68" i="1"/>
  <c r="G67" i="1" s="1"/>
  <c r="C68" i="1"/>
  <c r="C67" i="1" s="1"/>
  <c r="F67" i="1"/>
  <c r="E67" i="1"/>
  <c r="D67" i="1"/>
  <c r="B67" i="1"/>
  <c r="B65" i="1"/>
  <c r="G63" i="1"/>
  <c r="G62" i="1"/>
  <c r="G61" i="1"/>
  <c r="G60" i="1"/>
  <c r="G59" i="1"/>
  <c r="F59" i="1"/>
  <c r="E59" i="1"/>
  <c r="D59" i="1"/>
  <c r="C59" i="1"/>
  <c r="B59" i="1"/>
  <c r="G58" i="1"/>
  <c r="G57" i="1"/>
  <c r="C57" i="1"/>
  <c r="G56" i="1"/>
  <c r="G54" i="1" s="1"/>
  <c r="G55" i="1"/>
  <c r="F54" i="1"/>
  <c r="E54" i="1"/>
  <c r="D54" i="1"/>
  <c r="C54" i="1"/>
  <c r="B54" i="1"/>
  <c r="G53" i="1"/>
  <c r="G52" i="1"/>
  <c r="G51" i="1"/>
  <c r="G50" i="1"/>
  <c r="G49" i="1"/>
  <c r="G45" i="1" s="1"/>
  <c r="G65" i="1" s="1"/>
  <c r="C49" i="1"/>
  <c r="G48" i="1"/>
  <c r="C48" i="1"/>
  <c r="G47" i="1"/>
  <c r="G46" i="1"/>
  <c r="F45" i="1"/>
  <c r="F65" i="1" s="1"/>
  <c r="E45" i="1"/>
  <c r="E65" i="1" s="1"/>
  <c r="D45" i="1"/>
  <c r="D65" i="1" s="1"/>
  <c r="C45" i="1"/>
  <c r="C65" i="1" s="1"/>
  <c r="B45" i="1"/>
  <c r="E41" i="1"/>
  <c r="E70" i="1" s="1"/>
  <c r="G39" i="1"/>
  <c r="G38" i="1"/>
  <c r="G37" i="1"/>
  <c r="F37" i="1"/>
  <c r="E37" i="1"/>
  <c r="D37" i="1"/>
  <c r="C37" i="1"/>
  <c r="B37" i="1"/>
  <c r="G36" i="1"/>
  <c r="G35" i="1" s="1"/>
  <c r="F35" i="1"/>
  <c r="E35" i="1"/>
  <c r="D35" i="1"/>
  <c r="C35" i="1"/>
  <c r="B35" i="1"/>
  <c r="G34" i="1"/>
  <c r="G33" i="1"/>
  <c r="G32" i="1"/>
  <c r="G31" i="1"/>
  <c r="G30" i="1"/>
  <c r="G29" i="1"/>
  <c r="G28" i="1" s="1"/>
  <c r="F28" i="1"/>
  <c r="E28" i="1"/>
  <c r="D28" i="1"/>
  <c r="C28" i="1"/>
  <c r="C41" i="1" s="1"/>
  <c r="C70" i="1" s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F41" i="1" s="1"/>
  <c r="F70" i="1" s="1"/>
  <c r="E16" i="1"/>
  <c r="D16" i="1"/>
  <c r="D41" i="1" s="1"/>
  <c r="C16" i="1"/>
  <c r="B16" i="1"/>
  <c r="B41" i="1" s="1"/>
  <c r="B70" i="1" s="1"/>
  <c r="G15" i="1"/>
  <c r="G14" i="1"/>
  <c r="G13" i="1"/>
  <c r="G12" i="1"/>
  <c r="G11" i="1"/>
  <c r="G10" i="1"/>
  <c r="G9" i="1"/>
  <c r="G41" i="1" s="1"/>
  <c r="A4" i="1"/>
  <c r="A2" i="1"/>
  <c r="G42" i="1" l="1"/>
  <c r="G70" i="1"/>
  <c r="D70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<sst xmlns="http://schemas.openxmlformats.org/spreadsheetml/2006/main" count="73" uniqueCount="73">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</sst>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 applyProtection="1">
      <alignment vertical="center"/>
      <protection locked="0"/>
    </xf>
    <xf numFmtId="0" fontId="4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 indent="9"/>
    </xf>
    <xf numFmtId="4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vertical="center"/>
    </xf>
    <xf numFmtId="0" fontId="0" fillId="0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2do%20Trimestre%202021\Disciplina%20financiera\Excel\0361_IDF_MYUR_000_21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junio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sqref="A1:XFD1048576"/>
    </sheetView>
  </sheetViews>
  <sheetFormatPr baseColWidth="10" defaultColWidth="0" defaultRowHeight="0" zeroHeight="1" x14ac:dyDescent="0.3"/>
  <cols>
    <col min="1" max="1" width="92.88671875" customWidth="1"/>
    <col min="2" max="7" width="20.6640625" customWidth="1"/>
    <col min="8" max="8" width="0" hidden="1" customWidth="1"/>
    <col min="9" max="16384" width="10.6640625" hidden="1"/>
  </cols>
  <sheetData>
    <row r="1" spans="1:8" s="2" customFormat="1" ht="37.5" customHeight="1" x14ac:dyDescent="0.3">
      <c r="A1" s="1" t="s">
        <v>0</v>
      </c>
      <c r="B1" s="1"/>
      <c r="C1" s="1"/>
      <c r="D1" s="1"/>
      <c r="E1" s="1"/>
      <c r="F1" s="1"/>
      <c r="G1" s="1"/>
    </row>
    <row r="2" spans="1:8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4"/>
      <c r="G2" s="5"/>
    </row>
    <row r="3" spans="1:8" ht="14.4" x14ac:dyDescent="0.3">
      <c r="A3" s="6" t="s">
        <v>1</v>
      </c>
      <c r="B3" s="7"/>
      <c r="C3" s="7"/>
      <c r="D3" s="7"/>
      <c r="E3" s="7"/>
      <c r="F3" s="7"/>
      <c r="G3" s="8"/>
    </row>
    <row r="4" spans="1:8" ht="14.4" x14ac:dyDescent="0.3">
      <c r="A4" s="9" t="str">
        <f>TRIMESTRE</f>
        <v>Del 1 de enero al 30 de junio de 2021 (b)</v>
      </c>
      <c r="B4" s="10"/>
      <c r="C4" s="10"/>
      <c r="D4" s="10"/>
      <c r="E4" s="10"/>
      <c r="F4" s="10"/>
      <c r="G4" s="11"/>
    </row>
    <row r="5" spans="1:8" ht="14.4" x14ac:dyDescent="0.3">
      <c r="A5" s="12" t="s">
        <v>2</v>
      </c>
      <c r="B5" s="13"/>
      <c r="C5" s="13"/>
      <c r="D5" s="13"/>
      <c r="E5" s="13"/>
      <c r="F5" s="13"/>
      <c r="G5" s="14"/>
    </row>
    <row r="6" spans="1:8" ht="14.4" x14ac:dyDescent="0.3">
      <c r="A6" s="15" t="s">
        <v>3</v>
      </c>
      <c r="B6" s="16" t="s">
        <v>4</v>
      </c>
      <c r="C6" s="16"/>
      <c r="D6" s="16"/>
      <c r="E6" s="16"/>
      <c r="F6" s="16"/>
      <c r="G6" s="16" t="s">
        <v>5</v>
      </c>
    </row>
    <row r="7" spans="1:8" ht="28.8" x14ac:dyDescent="0.3">
      <c r="A7" s="17"/>
      <c r="B7" s="18" t="s">
        <v>6</v>
      </c>
      <c r="C7" s="19" t="s">
        <v>7</v>
      </c>
      <c r="D7" s="18" t="s">
        <v>8</v>
      </c>
      <c r="E7" s="18" t="s">
        <v>9</v>
      </c>
      <c r="F7" s="18" t="s">
        <v>10</v>
      </c>
      <c r="G7" s="16"/>
    </row>
    <row r="8" spans="1:8" ht="14.4" x14ac:dyDescent="0.3">
      <c r="A8" s="20" t="s">
        <v>11</v>
      </c>
      <c r="B8" s="21"/>
      <c r="C8" s="21"/>
      <c r="D8" s="21"/>
      <c r="E8" s="21"/>
      <c r="F8" s="21"/>
      <c r="G8" s="21"/>
    </row>
    <row r="9" spans="1:8" ht="14.4" x14ac:dyDescent="0.3">
      <c r="A9" s="22" t="s">
        <v>12</v>
      </c>
      <c r="B9" s="23">
        <v>12918235.6</v>
      </c>
      <c r="C9" s="23">
        <v>697829.6799999997</v>
      </c>
      <c r="D9" s="23">
        <v>13616065.279999999</v>
      </c>
      <c r="E9" s="23">
        <v>11981962.34</v>
      </c>
      <c r="F9" s="23">
        <v>11981962.34</v>
      </c>
      <c r="G9" s="23">
        <f>F9-B9</f>
        <v>-936273.25999999978</v>
      </c>
      <c r="H9" s="24"/>
    </row>
    <row r="10" spans="1:8" ht="14.4" x14ac:dyDescent="0.3">
      <c r="A10" s="22" t="s">
        <v>13</v>
      </c>
      <c r="B10" s="23"/>
      <c r="C10" s="23"/>
      <c r="D10" s="23"/>
      <c r="E10" s="23"/>
      <c r="F10" s="23"/>
      <c r="G10" s="23">
        <f t="shared" ref="G10:G15" si="0">F10-B10</f>
        <v>0</v>
      </c>
    </row>
    <row r="11" spans="1:8" ht="14.4" x14ac:dyDescent="0.3">
      <c r="A11" s="22" t="s">
        <v>14</v>
      </c>
      <c r="B11" s="23"/>
      <c r="C11" s="23"/>
      <c r="D11" s="23"/>
      <c r="E11" s="23"/>
      <c r="F11" s="23"/>
      <c r="G11" s="23">
        <f t="shared" si="0"/>
        <v>0</v>
      </c>
    </row>
    <row r="12" spans="1:8" ht="14.4" x14ac:dyDescent="0.3">
      <c r="A12" s="22" t="s">
        <v>15</v>
      </c>
      <c r="B12" s="23">
        <v>23400624.120000001</v>
      </c>
      <c r="C12" s="23">
        <v>3199448.5799999982</v>
      </c>
      <c r="D12" s="23">
        <v>26600072.699999999</v>
      </c>
      <c r="E12" s="23">
        <v>14570134.51</v>
      </c>
      <c r="F12" s="23">
        <v>11139447.050000001</v>
      </c>
      <c r="G12" s="23">
        <f t="shared" si="0"/>
        <v>-12261177.07</v>
      </c>
    </row>
    <row r="13" spans="1:8" ht="14.4" x14ac:dyDescent="0.3">
      <c r="A13" s="22" t="s">
        <v>16</v>
      </c>
      <c r="B13" s="23">
        <v>77536.67</v>
      </c>
      <c r="C13" s="23">
        <v>0</v>
      </c>
      <c r="D13" s="23">
        <v>77536.67</v>
      </c>
      <c r="E13" s="23">
        <v>128372.33</v>
      </c>
      <c r="F13" s="23">
        <v>128372.33</v>
      </c>
      <c r="G13" s="23">
        <f t="shared" si="0"/>
        <v>50835.66</v>
      </c>
    </row>
    <row r="14" spans="1:8" ht="14.4" x14ac:dyDescent="0.3">
      <c r="A14" s="22" t="s">
        <v>17</v>
      </c>
      <c r="B14" s="23">
        <v>1621529.85</v>
      </c>
      <c r="C14" s="23">
        <v>269162.1399999999</v>
      </c>
      <c r="D14" s="23">
        <v>1890691.99</v>
      </c>
      <c r="E14" s="23">
        <v>936269.49</v>
      </c>
      <c r="F14" s="23">
        <v>936269.49</v>
      </c>
      <c r="G14" s="23">
        <f t="shared" si="0"/>
        <v>-685260.3600000001</v>
      </c>
    </row>
    <row r="15" spans="1:8" ht="14.4" x14ac:dyDescent="0.3">
      <c r="A15" s="22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8" ht="14.4" x14ac:dyDescent="0.3">
      <c r="A16" s="25" t="s">
        <v>19</v>
      </c>
      <c r="B16" s="23">
        <f>SUM(B17:B27)</f>
        <v>92574726.220000014</v>
      </c>
      <c r="C16" s="23">
        <f t="shared" ref="C16:F16" si="1">SUM(C17:C27)</f>
        <v>5476722.629999999</v>
      </c>
      <c r="D16" s="23">
        <f t="shared" si="1"/>
        <v>98051448.849999994</v>
      </c>
      <c r="E16" s="23">
        <f t="shared" si="1"/>
        <v>49622190.609999999</v>
      </c>
      <c r="F16" s="23">
        <f t="shared" si="1"/>
        <v>49622190.609999999</v>
      </c>
      <c r="G16" s="23">
        <f>SUM(G17:G27)</f>
        <v>-42952535.609999992</v>
      </c>
    </row>
    <row r="17" spans="1:7" ht="14.4" x14ac:dyDescent="0.3">
      <c r="A17" s="26" t="s">
        <v>20</v>
      </c>
      <c r="B17" s="23">
        <v>53146149.969999999</v>
      </c>
      <c r="C17" s="23">
        <v>3328255.0799999982</v>
      </c>
      <c r="D17" s="23">
        <v>56474405.049999997</v>
      </c>
      <c r="E17" s="23">
        <v>29236305.57</v>
      </c>
      <c r="F17" s="23">
        <v>29236305.57</v>
      </c>
      <c r="G17" s="23">
        <f>F17-B17</f>
        <v>-23909844.399999999</v>
      </c>
    </row>
    <row r="18" spans="1:7" ht="14.4" x14ac:dyDescent="0.3">
      <c r="A18" s="26" t="s">
        <v>21</v>
      </c>
      <c r="B18" s="23">
        <v>27262454.98</v>
      </c>
      <c r="C18" s="23">
        <v>369059.26999999955</v>
      </c>
      <c r="D18" s="23">
        <v>27631514.25</v>
      </c>
      <c r="E18" s="23">
        <v>14690493</v>
      </c>
      <c r="F18" s="23">
        <v>14690493</v>
      </c>
      <c r="G18" s="23">
        <f t="shared" ref="G18:G27" si="2">F18-B18</f>
        <v>-12571961.98</v>
      </c>
    </row>
    <row r="19" spans="1:7" ht="14.4" x14ac:dyDescent="0.3">
      <c r="A19" s="26" t="s">
        <v>22</v>
      </c>
      <c r="B19" s="23">
        <v>3356786.28</v>
      </c>
      <c r="C19" s="23">
        <v>99489.410000000149</v>
      </c>
      <c r="D19" s="23">
        <v>3456275.69</v>
      </c>
      <c r="E19" s="23">
        <v>1907274.11</v>
      </c>
      <c r="F19" s="23">
        <v>1907274.11</v>
      </c>
      <c r="G19" s="23">
        <f t="shared" si="2"/>
        <v>-1449512.1699999997</v>
      </c>
    </row>
    <row r="20" spans="1:7" ht="14.4" x14ac:dyDescent="0.3">
      <c r="A20" s="26" t="s">
        <v>23</v>
      </c>
      <c r="B20" s="23"/>
      <c r="C20" s="23"/>
      <c r="D20" s="23"/>
      <c r="E20" s="23"/>
      <c r="F20" s="23"/>
      <c r="G20" s="23">
        <f t="shared" si="2"/>
        <v>0</v>
      </c>
    </row>
    <row r="21" spans="1:7" ht="14.4" x14ac:dyDescent="0.3">
      <c r="A21" s="26" t="s">
        <v>24</v>
      </c>
      <c r="B21" s="23"/>
      <c r="C21" s="23"/>
      <c r="D21" s="23"/>
      <c r="E21" s="23"/>
      <c r="F21" s="23"/>
      <c r="G21" s="23">
        <f t="shared" si="2"/>
        <v>0</v>
      </c>
    </row>
    <row r="22" spans="1:7" ht="14.4" x14ac:dyDescent="0.3">
      <c r="A22" s="26" t="s">
        <v>25</v>
      </c>
      <c r="B22" s="23">
        <v>2283301.5099999998</v>
      </c>
      <c r="C22" s="23">
        <v>-89058.519999999553</v>
      </c>
      <c r="D22" s="23">
        <v>2194242.9900000002</v>
      </c>
      <c r="E22" s="23">
        <v>1141695.78</v>
      </c>
      <c r="F22" s="23">
        <v>1141695.78</v>
      </c>
      <c r="G22" s="23">
        <f t="shared" si="2"/>
        <v>-1141605.7299999997</v>
      </c>
    </row>
    <row r="23" spans="1:7" ht="14.4" x14ac:dyDescent="0.3">
      <c r="A23" s="26" t="s">
        <v>26</v>
      </c>
      <c r="B23" s="23"/>
      <c r="C23" s="23"/>
      <c r="D23" s="23"/>
      <c r="E23" s="23"/>
      <c r="F23" s="23"/>
      <c r="G23" s="23">
        <f t="shared" si="2"/>
        <v>0</v>
      </c>
    </row>
    <row r="24" spans="1:7" ht="14.4" x14ac:dyDescent="0.3">
      <c r="A24" s="26" t="s">
        <v>27</v>
      </c>
      <c r="B24" s="23"/>
      <c r="C24" s="23"/>
      <c r="D24" s="23"/>
      <c r="E24" s="23"/>
      <c r="F24" s="23"/>
      <c r="G24" s="23">
        <f t="shared" si="2"/>
        <v>0</v>
      </c>
    </row>
    <row r="25" spans="1:7" ht="14.4" x14ac:dyDescent="0.3">
      <c r="A25" s="26" t="s">
        <v>28</v>
      </c>
      <c r="B25" s="23">
        <v>1538491.48</v>
      </c>
      <c r="C25" s="23">
        <v>352472.52</v>
      </c>
      <c r="D25" s="23">
        <v>1890964</v>
      </c>
      <c r="E25" s="23">
        <v>681011.15</v>
      </c>
      <c r="F25" s="23">
        <v>681011.15</v>
      </c>
      <c r="G25" s="23">
        <f t="shared" si="2"/>
        <v>-857480.33</v>
      </c>
    </row>
    <row r="26" spans="1:7" ht="14.4" x14ac:dyDescent="0.3">
      <c r="A26" s="26" t="s">
        <v>29</v>
      </c>
      <c r="B26" s="23">
        <v>4987542</v>
      </c>
      <c r="C26" s="23">
        <v>1416504.87</v>
      </c>
      <c r="D26" s="23">
        <v>6404046.8700000001</v>
      </c>
      <c r="E26" s="23">
        <v>1965411</v>
      </c>
      <c r="F26" s="23">
        <v>1965411</v>
      </c>
      <c r="G26" s="23">
        <f t="shared" si="2"/>
        <v>-3022131</v>
      </c>
    </row>
    <row r="27" spans="1:7" ht="14.4" x14ac:dyDescent="0.3">
      <c r="A27" s="26" t="s">
        <v>30</v>
      </c>
      <c r="B27" s="23"/>
      <c r="C27" s="23"/>
      <c r="D27" s="23"/>
      <c r="E27" s="23"/>
      <c r="F27" s="23"/>
      <c r="G27" s="23">
        <f t="shared" si="2"/>
        <v>0</v>
      </c>
    </row>
    <row r="28" spans="1:7" ht="14.4" x14ac:dyDescent="0.3">
      <c r="A28" s="22" t="s">
        <v>31</v>
      </c>
      <c r="B28" s="23">
        <f>SUM(B29:B33)</f>
        <v>1385553.71</v>
      </c>
      <c r="C28" s="23">
        <f t="shared" ref="C28:G28" si="3">SUM(C29:C33)</f>
        <v>-41224.899999999965</v>
      </c>
      <c r="D28" s="23">
        <f t="shared" si="3"/>
        <v>1344328.81</v>
      </c>
      <c r="E28" s="23">
        <f t="shared" si="3"/>
        <v>875064.92999999993</v>
      </c>
      <c r="F28" s="23">
        <f t="shared" si="3"/>
        <v>875064.92999999993</v>
      </c>
      <c r="G28" s="23">
        <f t="shared" si="3"/>
        <v>-510488.77999999997</v>
      </c>
    </row>
    <row r="29" spans="1:7" ht="14.4" x14ac:dyDescent="0.3">
      <c r="A29" s="26" t="s">
        <v>32</v>
      </c>
      <c r="B29" s="23">
        <v>11190.41</v>
      </c>
      <c r="C29" s="23">
        <v>0</v>
      </c>
      <c r="D29" s="23">
        <v>11190.41</v>
      </c>
      <c r="E29" s="23">
        <v>7771.43</v>
      </c>
      <c r="F29" s="23">
        <v>7771.43</v>
      </c>
      <c r="G29" s="23">
        <f>F29-B29</f>
        <v>-3418.9799999999996</v>
      </c>
    </row>
    <row r="30" spans="1:7" ht="14.4" x14ac:dyDescent="0.3">
      <c r="A30" s="26" t="s">
        <v>33</v>
      </c>
      <c r="B30" s="23">
        <v>148523.19</v>
      </c>
      <c r="C30" s="23">
        <v>8769.8099999999977</v>
      </c>
      <c r="D30" s="23">
        <v>157293</v>
      </c>
      <c r="E30" s="23">
        <v>75953.34</v>
      </c>
      <c r="F30" s="23">
        <v>75953.34</v>
      </c>
      <c r="G30" s="23">
        <f>F30-B30</f>
        <v>-72569.850000000006</v>
      </c>
    </row>
    <row r="31" spans="1:7" ht="14.4" x14ac:dyDescent="0.3">
      <c r="A31" s="26" t="s">
        <v>34</v>
      </c>
      <c r="B31" s="23">
        <v>719840.11</v>
      </c>
      <c r="C31" s="23">
        <v>83280.290000000037</v>
      </c>
      <c r="D31" s="23">
        <v>803120.4</v>
      </c>
      <c r="E31" s="23">
        <v>452578.57</v>
      </c>
      <c r="F31" s="23">
        <v>452578.57</v>
      </c>
      <c r="G31" s="23">
        <f t="shared" ref="G31:G34" si="4">F31-B31</f>
        <v>-267261.53999999998</v>
      </c>
    </row>
    <row r="32" spans="1:7" ht="14.4" x14ac:dyDescent="0.3">
      <c r="A32" s="26" t="s">
        <v>35</v>
      </c>
      <c r="B32" s="23"/>
      <c r="C32" s="23"/>
      <c r="D32" s="23"/>
      <c r="E32" s="23"/>
      <c r="F32" s="23"/>
      <c r="G32" s="23">
        <f t="shared" si="4"/>
        <v>0</v>
      </c>
    </row>
    <row r="33" spans="1:8" ht="14.4" x14ac:dyDescent="0.3">
      <c r="A33" s="26" t="s">
        <v>36</v>
      </c>
      <c r="B33" s="23">
        <v>506000</v>
      </c>
      <c r="C33" s="23">
        <v>-133275</v>
      </c>
      <c r="D33" s="23">
        <v>372725</v>
      </c>
      <c r="E33" s="23">
        <v>338761.59</v>
      </c>
      <c r="F33" s="23">
        <v>338761.59</v>
      </c>
      <c r="G33" s="23">
        <f t="shared" si="4"/>
        <v>-167238.40999999997</v>
      </c>
    </row>
    <row r="34" spans="1:8" ht="14.4" x14ac:dyDescent="0.3">
      <c r="A34" s="22" t="s">
        <v>37</v>
      </c>
      <c r="B34" s="23"/>
      <c r="C34" s="23"/>
      <c r="D34" s="23"/>
      <c r="E34" s="23"/>
      <c r="F34" s="23"/>
      <c r="G34" s="23">
        <f t="shared" si="4"/>
        <v>0</v>
      </c>
    </row>
    <row r="35" spans="1:8" ht="14.4" x14ac:dyDescent="0.3">
      <c r="A35" s="22" t="s">
        <v>38</v>
      </c>
      <c r="B35" s="23">
        <f>+B36</f>
        <v>787625</v>
      </c>
      <c r="C35" s="23">
        <f t="shared" ref="C35:F35" si="5">+C36</f>
        <v>-150000</v>
      </c>
      <c r="D35" s="23">
        <f t="shared" si="5"/>
        <v>637625</v>
      </c>
      <c r="E35" s="23">
        <f t="shared" si="5"/>
        <v>9.1999999999999993</v>
      </c>
      <c r="F35" s="23">
        <f t="shared" si="5"/>
        <v>9.1999999999999993</v>
      </c>
      <c r="G35" s="23">
        <f>G36</f>
        <v>-787615.8</v>
      </c>
    </row>
    <row r="36" spans="1:8" ht="14.4" x14ac:dyDescent="0.3">
      <c r="A36" s="26" t="s">
        <v>39</v>
      </c>
      <c r="B36" s="23">
        <v>787625</v>
      </c>
      <c r="C36" s="23">
        <v>-150000</v>
      </c>
      <c r="D36" s="23">
        <v>637625</v>
      </c>
      <c r="E36" s="23">
        <v>9.1999999999999993</v>
      </c>
      <c r="F36" s="23">
        <v>9.1999999999999993</v>
      </c>
      <c r="G36" s="23">
        <f>F36-B36</f>
        <v>-787615.8</v>
      </c>
    </row>
    <row r="37" spans="1:8" ht="14.4" x14ac:dyDescent="0.3">
      <c r="A37" s="22" t="s">
        <v>40</v>
      </c>
      <c r="B37" s="23">
        <f>B38+B39</f>
        <v>0</v>
      </c>
      <c r="C37" s="23">
        <f t="shared" ref="C37:G37" si="6">C38+C39</f>
        <v>0</v>
      </c>
      <c r="D37" s="23">
        <f t="shared" si="6"/>
        <v>0</v>
      </c>
      <c r="E37" s="23">
        <f t="shared" si="6"/>
        <v>0</v>
      </c>
      <c r="F37" s="23">
        <f t="shared" si="6"/>
        <v>0</v>
      </c>
      <c r="G37" s="23">
        <f t="shared" si="6"/>
        <v>0</v>
      </c>
    </row>
    <row r="38" spans="1:8" ht="14.4" x14ac:dyDescent="0.3">
      <c r="A38" s="26" t="s">
        <v>41</v>
      </c>
      <c r="B38" s="23"/>
      <c r="C38" s="23"/>
      <c r="D38" s="23"/>
      <c r="E38" s="23"/>
      <c r="F38" s="23"/>
      <c r="G38" s="23">
        <f>F38-B38</f>
        <v>0</v>
      </c>
    </row>
    <row r="39" spans="1:8" ht="14.4" x14ac:dyDescent="0.3">
      <c r="A39" s="26" t="s">
        <v>42</v>
      </c>
      <c r="B39" s="23"/>
      <c r="C39" s="23"/>
      <c r="D39" s="23"/>
      <c r="E39" s="23"/>
      <c r="F39" s="23"/>
      <c r="G39" s="23">
        <f>F39-B39</f>
        <v>0</v>
      </c>
    </row>
    <row r="40" spans="1:8" ht="14.4" x14ac:dyDescent="0.3">
      <c r="A40" s="27"/>
      <c r="B40" s="23"/>
      <c r="C40" s="23"/>
      <c r="D40" s="23"/>
      <c r="E40" s="23"/>
      <c r="F40" s="23"/>
      <c r="G40" s="23"/>
    </row>
    <row r="41" spans="1:8" ht="14.4" x14ac:dyDescent="0.3">
      <c r="A41" s="28" t="s">
        <v>43</v>
      </c>
      <c r="B41" s="29">
        <f>SUM(B9,B10,B11,B12,B13,B14,B15,B16,B28,B34,B35,B37)</f>
        <v>132765831.17</v>
      </c>
      <c r="C41" s="29">
        <f t="shared" ref="C41:D41" si="7">SUM(C9,C10,C11,C12,C13,C14,C15,C16,C28,C34,C35,C37)</f>
        <v>9451938.1299999971</v>
      </c>
      <c r="D41" s="29">
        <f t="shared" si="7"/>
        <v>142217769.30000001</v>
      </c>
      <c r="E41" s="29">
        <f>SUM(E9,E10,E11,E12,E13,E14,E15,E16,E28,E34,E35,E37)</f>
        <v>78114003.410000011</v>
      </c>
      <c r="F41" s="29">
        <f>SUM(F9,F10,F11,F12,F13,F14,F15,F16,F28,F34,F35,F37)</f>
        <v>74683315.950000003</v>
      </c>
      <c r="G41" s="29">
        <f>SUM(G9,G10,G11,G12,G13,G14,G15,G16,G28,G34,G35,G37)</f>
        <v>-58082515.219999991</v>
      </c>
    </row>
    <row r="42" spans="1:8" ht="14.4" x14ac:dyDescent="0.3">
      <c r="A42" s="28" t="s">
        <v>44</v>
      </c>
      <c r="B42" s="30"/>
      <c r="C42" s="30"/>
      <c r="D42" s="30"/>
      <c r="E42" s="30"/>
      <c r="F42" s="30"/>
      <c r="G42" s="29">
        <f>IF(G41&gt;0,G41,0)</f>
        <v>0</v>
      </c>
      <c r="H42" s="24"/>
    </row>
    <row r="43" spans="1:8" ht="14.4" x14ac:dyDescent="0.3">
      <c r="A43" s="27"/>
      <c r="B43" s="27"/>
      <c r="C43" s="27"/>
      <c r="D43" s="27"/>
      <c r="E43" s="27"/>
      <c r="F43" s="27"/>
      <c r="G43" s="27"/>
    </row>
    <row r="44" spans="1:8" ht="14.4" x14ac:dyDescent="0.3">
      <c r="A44" s="28" t="s">
        <v>45</v>
      </c>
      <c r="B44" s="27"/>
      <c r="C44" s="27"/>
      <c r="D44" s="27"/>
      <c r="E44" s="27"/>
      <c r="F44" s="27"/>
      <c r="G44" s="27"/>
    </row>
    <row r="45" spans="1:8" ht="14.4" x14ac:dyDescent="0.3">
      <c r="A45" s="22" t="s">
        <v>46</v>
      </c>
      <c r="B45" s="23">
        <f>SUM(B46:B53)</f>
        <v>97545028.00999999</v>
      </c>
      <c r="C45" s="23">
        <f t="shared" ref="C45:G45" si="8">SUM(C46:C53)</f>
        <v>-4190268.9899999946</v>
      </c>
      <c r="D45" s="23">
        <f t="shared" si="8"/>
        <v>93354759.020000011</v>
      </c>
      <c r="E45" s="23">
        <f t="shared" si="8"/>
        <v>51552258.480000004</v>
      </c>
      <c r="F45" s="23">
        <f t="shared" si="8"/>
        <v>51552258.480000004</v>
      </c>
      <c r="G45" s="23">
        <f t="shared" si="8"/>
        <v>-45992769.530000001</v>
      </c>
    </row>
    <row r="46" spans="1:8" ht="14.4" x14ac:dyDescent="0.3">
      <c r="A46" s="31" t="s">
        <v>47</v>
      </c>
      <c r="B46" s="23"/>
      <c r="C46" s="23"/>
      <c r="D46" s="23"/>
      <c r="E46" s="23"/>
      <c r="F46" s="23"/>
      <c r="G46" s="23">
        <f>F46-B46</f>
        <v>0</v>
      </c>
    </row>
    <row r="47" spans="1:8" ht="14.4" x14ac:dyDescent="0.3">
      <c r="A47" s="31" t="s">
        <v>48</v>
      </c>
      <c r="B47" s="23"/>
      <c r="C47" s="23"/>
      <c r="D47" s="23"/>
      <c r="E47" s="23"/>
      <c r="F47" s="23"/>
      <c r="G47" s="23">
        <f t="shared" ref="G47:G53" si="9">F47-B47</f>
        <v>0</v>
      </c>
    </row>
    <row r="48" spans="1:8" ht="14.4" x14ac:dyDescent="0.3">
      <c r="A48" s="31" t="s">
        <v>49</v>
      </c>
      <c r="B48" s="32">
        <v>48984940</v>
      </c>
      <c r="C48" s="32">
        <f>+D48-B48</f>
        <v>-324946</v>
      </c>
      <c r="D48" s="32">
        <v>48659994</v>
      </c>
      <c r="E48" s="32">
        <v>29204848.309999999</v>
      </c>
      <c r="F48" s="32">
        <v>29204848.309999999</v>
      </c>
      <c r="G48" s="23">
        <f t="shared" si="9"/>
        <v>-19780091.690000001</v>
      </c>
    </row>
    <row r="49" spans="1:7" ht="28.8" x14ac:dyDescent="0.3">
      <c r="A49" s="31" t="s">
        <v>50</v>
      </c>
      <c r="B49" s="32">
        <v>48560088.009999998</v>
      </c>
      <c r="C49" s="32">
        <f>+D49-B49</f>
        <v>-3865322.9899999946</v>
      </c>
      <c r="D49" s="32">
        <v>44694765.020000003</v>
      </c>
      <c r="E49" s="32">
        <v>22347410.170000002</v>
      </c>
      <c r="F49" s="32">
        <v>22347410.170000002</v>
      </c>
      <c r="G49" s="23">
        <f t="shared" si="9"/>
        <v>-26212677.839999996</v>
      </c>
    </row>
    <row r="50" spans="1:7" ht="14.4" x14ac:dyDescent="0.3">
      <c r="A50" s="31" t="s">
        <v>51</v>
      </c>
      <c r="B50" s="23"/>
      <c r="C50" s="23"/>
      <c r="D50" s="23"/>
      <c r="E50" s="23"/>
      <c r="F50" s="23"/>
      <c r="G50" s="23">
        <f t="shared" si="9"/>
        <v>0</v>
      </c>
    </row>
    <row r="51" spans="1:7" ht="14.4" x14ac:dyDescent="0.3">
      <c r="A51" s="31" t="s">
        <v>52</v>
      </c>
      <c r="B51" s="23"/>
      <c r="C51" s="23"/>
      <c r="D51" s="23"/>
      <c r="E51" s="23"/>
      <c r="F51" s="23"/>
      <c r="G51" s="23">
        <f t="shared" si="9"/>
        <v>0</v>
      </c>
    </row>
    <row r="52" spans="1:7" ht="14.4" x14ac:dyDescent="0.3">
      <c r="A52" s="33" t="s">
        <v>53</v>
      </c>
      <c r="B52" s="23"/>
      <c r="C52" s="23"/>
      <c r="D52" s="23"/>
      <c r="E52" s="23"/>
      <c r="F52" s="23"/>
      <c r="G52" s="23">
        <f t="shared" si="9"/>
        <v>0</v>
      </c>
    </row>
    <row r="53" spans="1:7" ht="14.4" x14ac:dyDescent="0.3">
      <c r="A53" s="26" t="s">
        <v>54</v>
      </c>
      <c r="B53" s="23"/>
      <c r="C53" s="23"/>
      <c r="D53" s="23"/>
      <c r="E53" s="23"/>
      <c r="F53" s="23"/>
      <c r="G53" s="23">
        <f t="shared" si="9"/>
        <v>0</v>
      </c>
    </row>
    <row r="54" spans="1:7" ht="14.4" x14ac:dyDescent="0.3">
      <c r="A54" s="22" t="s">
        <v>55</v>
      </c>
      <c r="B54" s="23">
        <f>SUM(B55:B58)</f>
        <v>52377551.579999998</v>
      </c>
      <c r="C54" s="23">
        <f t="shared" ref="C54:G54" si="10">SUM(C55:C58)</f>
        <v>37079442.109999999</v>
      </c>
      <c r="D54" s="23">
        <f t="shared" si="10"/>
        <v>89456993.689999998</v>
      </c>
      <c r="E54" s="23">
        <f t="shared" si="10"/>
        <v>23697305.870000001</v>
      </c>
      <c r="F54" s="23">
        <f t="shared" si="10"/>
        <v>23697305.870000001</v>
      </c>
      <c r="G54" s="23">
        <f t="shared" si="10"/>
        <v>-28680245.709999997</v>
      </c>
    </row>
    <row r="55" spans="1:7" ht="14.4" x14ac:dyDescent="0.3">
      <c r="A55" s="33" t="s">
        <v>56</v>
      </c>
      <c r="B55" s="23"/>
      <c r="C55" s="23"/>
      <c r="D55" s="23"/>
      <c r="E55" s="23"/>
      <c r="F55" s="23"/>
      <c r="G55" s="23">
        <f>F55-B55</f>
        <v>0</v>
      </c>
    </row>
    <row r="56" spans="1:7" ht="14.4" x14ac:dyDescent="0.3">
      <c r="A56" s="31" t="s">
        <v>57</v>
      </c>
      <c r="B56" s="23"/>
      <c r="C56" s="23"/>
      <c r="D56" s="23"/>
      <c r="E56" s="23"/>
      <c r="F56" s="23"/>
      <c r="G56" s="23">
        <f t="shared" ref="G56:G58" si="11">F56-B56</f>
        <v>0</v>
      </c>
    </row>
    <row r="57" spans="1:7" ht="14.4" x14ac:dyDescent="0.3">
      <c r="A57" s="31" t="s">
        <v>58</v>
      </c>
      <c r="B57" s="32">
        <v>52377551.579999998</v>
      </c>
      <c r="C57" s="32">
        <f>+D57-B57</f>
        <v>37079442.109999999</v>
      </c>
      <c r="D57" s="32">
        <v>89456993.689999998</v>
      </c>
      <c r="E57" s="32">
        <v>23697305.870000001</v>
      </c>
      <c r="F57" s="32">
        <v>23697305.870000001</v>
      </c>
      <c r="G57" s="23">
        <f t="shared" si="11"/>
        <v>-28680245.709999997</v>
      </c>
    </row>
    <row r="58" spans="1:7" ht="14.4" x14ac:dyDescent="0.3">
      <c r="A58" s="33" t="s">
        <v>59</v>
      </c>
      <c r="B58" s="23"/>
      <c r="C58" s="23"/>
      <c r="D58" s="23"/>
      <c r="E58" s="23"/>
      <c r="F58" s="23"/>
      <c r="G58" s="23">
        <f t="shared" si="11"/>
        <v>0</v>
      </c>
    </row>
    <row r="59" spans="1:7" ht="14.4" x14ac:dyDescent="0.3">
      <c r="A59" s="22" t="s">
        <v>60</v>
      </c>
      <c r="B59" s="23">
        <f>SUM(B60:B61)</f>
        <v>0</v>
      </c>
      <c r="C59" s="23">
        <f t="shared" ref="C59:G59" si="12">SUM(C60:C61)</f>
        <v>0</v>
      </c>
      <c r="D59" s="23">
        <f t="shared" si="12"/>
        <v>0</v>
      </c>
      <c r="E59" s="23">
        <f t="shared" si="12"/>
        <v>0</v>
      </c>
      <c r="F59" s="23">
        <f t="shared" si="12"/>
        <v>0</v>
      </c>
      <c r="G59" s="23">
        <f t="shared" si="12"/>
        <v>0</v>
      </c>
    </row>
    <row r="60" spans="1:7" ht="14.4" x14ac:dyDescent="0.3">
      <c r="A60" s="31" t="s">
        <v>61</v>
      </c>
      <c r="B60" s="23"/>
      <c r="C60" s="23"/>
      <c r="D60" s="23"/>
      <c r="E60" s="23"/>
      <c r="F60" s="23"/>
      <c r="G60" s="23">
        <f>F60-B60</f>
        <v>0</v>
      </c>
    </row>
    <row r="61" spans="1:7" ht="14.4" x14ac:dyDescent="0.3">
      <c r="A61" s="31" t="s">
        <v>62</v>
      </c>
      <c r="B61" s="23"/>
      <c r="C61" s="23"/>
      <c r="D61" s="23"/>
      <c r="E61" s="23"/>
      <c r="F61" s="23"/>
      <c r="G61" s="23">
        <f>F61-B61</f>
        <v>0</v>
      </c>
    </row>
    <row r="62" spans="1:7" ht="14.4" x14ac:dyDescent="0.3">
      <c r="A62" s="22" t="s">
        <v>63</v>
      </c>
      <c r="B62" s="23"/>
      <c r="C62" s="23"/>
      <c r="D62" s="23"/>
      <c r="E62" s="23"/>
      <c r="F62" s="23"/>
      <c r="G62" s="23">
        <f>F62-B62</f>
        <v>0</v>
      </c>
    </row>
    <row r="63" spans="1:7" ht="14.4" x14ac:dyDescent="0.3">
      <c r="A63" s="22" t="s">
        <v>64</v>
      </c>
      <c r="B63" s="23"/>
      <c r="C63" s="23"/>
      <c r="D63" s="23"/>
      <c r="E63" s="23"/>
      <c r="F63" s="23"/>
      <c r="G63" s="23">
        <f>F63-B63</f>
        <v>0</v>
      </c>
    </row>
    <row r="64" spans="1:7" ht="14.4" x14ac:dyDescent="0.3">
      <c r="A64" s="27"/>
      <c r="B64" s="27"/>
      <c r="C64" s="27"/>
      <c r="D64" s="27"/>
      <c r="E64" s="27"/>
      <c r="F64" s="27"/>
      <c r="G64" s="27"/>
    </row>
    <row r="65" spans="1:7" ht="14.4" x14ac:dyDescent="0.3">
      <c r="A65" s="28" t="s">
        <v>65</v>
      </c>
      <c r="B65" s="29">
        <f>B45+B54+B59+B62+B63</f>
        <v>149922579.58999997</v>
      </c>
      <c r="C65" s="29">
        <f t="shared" ref="C65:G65" si="13">C45+C54+C59+C62+C63</f>
        <v>32889173.120000005</v>
      </c>
      <c r="D65" s="29">
        <f t="shared" si="13"/>
        <v>182811752.71000001</v>
      </c>
      <c r="E65" s="29">
        <f t="shared" si="13"/>
        <v>75249564.350000009</v>
      </c>
      <c r="F65" s="29">
        <f t="shared" si="13"/>
        <v>75249564.350000009</v>
      </c>
      <c r="G65" s="29">
        <f t="shared" si="13"/>
        <v>-74673015.239999995</v>
      </c>
    </row>
    <row r="66" spans="1:7" ht="14.4" x14ac:dyDescent="0.3">
      <c r="A66" s="27"/>
      <c r="B66" s="27"/>
      <c r="C66" s="27"/>
      <c r="D66" s="27"/>
      <c r="E66" s="27"/>
      <c r="F66" s="27"/>
      <c r="G66" s="27"/>
    </row>
    <row r="67" spans="1:7" ht="14.4" x14ac:dyDescent="0.3">
      <c r="A67" s="28" t="s">
        <v>66</v>
      </c>
      <c r="B67" s="29">
        <f>B68</f>
        <v>6500000</v>
      </c>
      <c r="C67" s="29">
        <f t="shared" ref="C67:G67" si="14">C68</f>
        <v>1500000</v>
      </c>
      <c r="D67" s="29">
        <f t="shared" si="14"/>
        <v>8000000</v>
      </c>
      <c r="E67" s="29">
        <f t="shared" si="14"/>
        <v>0</v>
      </c>
      <c r="F67" s="29">
        <f t="shared" si="14"/>
        <v>0</v>
      </c>
      <c r="G67" s="29">
        <f t="shared" si="14"/>
        <v>-6500000</v>
      </c>
    </row>
    <row r="68" spans="1:7" ht="14.4" x14ac:dyDescent="0.3">
      <c r="A68" s="22" t="s">
        <v>67</v>
      </c>
      <c r="B68" s="23">
        <v>6500000</v>
      </c>
      <c r="C68" s="23">
        <f>+D68-B68</f>
        <v>1500000</v>
      </c>
      <c r="D68" s="23">
        <v>8000000</v>
      </c>
      <c r="E68" s="23">
        <v>0</v>
      </c>
      <c r="F68" s="23">
        <v>0</v>
      </c>
      <c r="G68" s="23">
        <f>F68-B68</f>
        <v>-6500000</v>
      </c>
    </row>
    <row r="69" spans="1:7" ht="14.4" x14ac:dyDescent="0.3">
      <c r="A69" s="27"/>
      <c r="B69" s="27"/>
      <c r="C69" s="27"/>
      <c r="D69" s="27"/>
      <c r="E69" s="27"/>
      <c r="F69" s="27"/>
      <c r="G69" s="27"/>
    </row>
    <row r="70" spans="1:7" ht="14.4" x14ac:dyDescent="0.3">
      <c r="A70" s="28" t="s">
        <v>68</v>
      </c>
      <c r="B70" s="29">
        <f>B41+B65+B67</f>
        <v>289188410.75999999</v>
      </c>
      <c r="C70" s="29">
        <f t="shared" ref="C70:G70" si="15">C41+C65+C67</f>
        <v>43841111.25</v>
      </c>
      <c r="D70" s="29">
        <f t="shared" si="15"/>
        <v>333029522.00999999</v>
      </c>
      <c r="E70" s="29">
        <f t="shared" si="15"/>
        <v>153363567.76000002</v>
      </c>
      <c r="F70" s="29">
        <f t="shared" si="15"/>
        <v>149932880.30000001</v>
      </c>
      <c r="G70" s="29">
        <f t="shared" si="15"/>
        <v>-139255530.45999998</v>
      </c>
    </row>
    <row r="71" spans="1:7" ht="14.4" x14ac:dyDescent="0.3">
      <c r="A71" s="27"/>
      <c r="B71" s="27"/>
      <c r="C71" s="27"/>
      <c r="D71" s="27"/>
      <c r="E71" s="27"/>
      <c r="F71" s="27"/>
      <c r="G71" s="27"/>
    </row>
    <row r="72" spans="1:7" ht="14.4" x14ac:dyDescent="0.3">
      <c r="A72" s="28" t="s">
        <v>69</v>
      </c>
      <c r="B72" s="27"/>
      <c r="C72" s="27"/>
      <c r="D72" s="27"/>
      <c r="E72" s="27"/>
      <c r="F72" s="27"/>
      <c r="G72" s="27"/>
    </row>
    <row r="73" spans="1:7" ht="14.4" x14ac:dyDescent="0.3">
      <c r="A73" s="34" t="s">
        <v>70</v>
      </c>
      <c r="B73" s="23">
        <v>6500000</v>
      </c>
      <c r="C73" s="23">
        <f>+D73-B73</f>
        <v>1500000</v>
      </c>
      <c r="D73" s="23">
        <v>8000000</v>
      </c>
      <c r="E73" s="23">
        <v>0</v>
      </c>
      <c r="F73" s="23">
        <v>0</v>
      </c>
      <c r="G73" s="23">
        <f>F73-B73</f>
        <v>-6500000</v>
      </c>
    </row>
    <row r="74" spans="1:7" ht="14.4" x14ac:dyDescent="0.3">
      <c r="A74" s="34" t="s">
        <v>71</v>
      </c>
      <c r="B74" s="23"/>
      <c r="C74" s="23"/>
      <c r="D74" s="23"/>
      <c r="E74" s="23"/>
      <c r="F74" s="23"/>
      <c r="G74" s="23">
        <f>F74-B74</f>
        <v>0</v>
      </c>
    </row>
    <row r="75" spans="1:7" ht="14.4" x14ac:dyDescent="0.3">
      <c r="A75" s="35" t="s">
        <v>72</v>
      </c>
      <c r="B75" s="29">
        <f>B73+B74</f>
        <v>6500000</v>
      </c>
      <c r="C75" s="29">
        <f t="shared" ref="C75:G75" si="16">C73+C74</f>
        <v>1500000</v>
      </c>
      <c r="D75" s="29">
        <f t="shared" si="16"/>
        <v>8000000</v>
      </c>
      <c r="E75" s="29">
        <f t="shared" si="16"/>
        <v>0</v>
      </c>
      <c r="F75" s="29">
        <f t="shared" si="16"/>
        <v>0</v>
      </c>
      <c r="G75" s="29">
        <f t="shared" si="16"/>
        <v>-6500000</v>
      </c>
    </row>
    <row r="76" spans="1:7" ht="14.4" x14ac:dyDescent="0.3">
      <c r="A76" s="36"/>
      <c r="B76" s="37"/>
      <c r="C76" s="37"/>
      <c r="D76" s="37"/>
      <c r="E76" s="37"/>
      <c r="F76" s="37"/>
      <c r="G76" s="3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'[0361_IDF_MYUR_000_2102.xlsm]Info General'!#REF!</xm:f>
          </x14:formula1>
          <x14:formula2>
            <xm:f>'[0361_IDF_MYUR_000_2102.xlsm]Info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2022-05-09T17:07:55Z</dcterms:modified>
</cp:coreProperties>
</file>